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４点性能" sheetId="1" r:id="rId1"/>
  </sheets>
  <calcPr calcId="145621"/>
</workbook>
</file>

<file path=xl/calcChain.xml><?xml version="1.0" encoding="utf-8"?>
<calcChain xmlns="http://schemas.openxmlformats.org/spreadsheetml/2006/main">
  <c r="K25" i="1" l="1"/>
  <c r="F23" i="1"/>
  <c r="H23" i="1" l="1"/>
  <c r="H22" i="1"/>
  <c r="K22" i="1" l="1"/>
  <c r="G22" i="1"/>
  <c r="K24" i="1" s="1"/>
  <c r="D17" i="1" s="1"/>
  <c r="K21" i="1" l="1"/>
  <c r="C17" i="1" s="1"/>
  <c r="C21" i="1" l="1"/>
  <c r="D21" i="1" s="1"/>
</calcChain>
</file>

<file path=xl/sharedStrings.xml><?xml version="1.0" encoding="utf-8"?>
<sst xmlns="http://schemas.openxmlformats.org/spreadsheetml/2006/main" count="29" uniqueCount="25">
  <si>
    <t>無負荷回転数・無負荷電流・停動トルク・停動電流から特性表（回転線・電流線）が得られます。</t>
    <rPh sb="0" eb="3">
      <t>ムフカ</t>
    </rPh>
    <rPh sb="3" eb="6">
      <t>カイテンスウ</t>
    </rPh>
    <rPh sb="7" eb="10">
      <t>ムフカ</t>
    </rPh>
    <rPh sb="10" eb="12">
      <t>デンリュウ</t>
    </rPh>
    <rPh sb="19" eb="20">
      <t>テイ</t>
    </rPh>
    <rPh sb="20" eb="21">
      <t>ドウ</t>
    </rPh>
    <rPh sb="21" eb="23">
      <t>デンリュウ</t>
    </rPh>
    <rPh sb="25" eb="27">
      <t>トクセイ</t>
    </rPh>
    <rPh sb="27" eb="28">
      <t>ヒョウ</t>
    </rPh>
    <rPh sb="29" eb="31">
      <t>カイテン</t>
    </rPh>
    <rPh sb="31" eb="32">
      <t>セン</t>
    </rPh>
    <rPh sb="33" eb="35">
      <t>デンリュウ</t>
    </rPh>
    <rPh sb="35" eb="36">
      <t>セン</t>
    </rPh>
    <rPh sb="38" eb="39">
      <t>エミズイロ</t>
    </rPh>
    <phoneticPr fontId="3"/>
  </si>
  <si>
    <t>ギヤードモータ（モータ）特性</t>
    <rPh sb="12" eb="14">
      <t>トクセイ</t>
    </rPh>
    <phoneticPr fontId="3"/>
  </si>
  <si>
    <t>モータに記載されている無負荷回転数・停動トルクを入力</t>
    <rPh sb="4" eb="6">
      <t>キサイ</t>
    </rPh>
    <rPh sb="11" eb="14">
      <t>ムフカ</t>
    </rPh>
    <rPh sb="14" eb="17">
      <t>カイテンスウ</t>
    </rPh>
    <rPh sb="18" eb="19">
      <t>テイ</t>
    </rPh>
    <rPh sb="19" eb="20">
      <t>ドウ</t>
    </rPh>
    <rPh sb="24" eb="26">
      <t>ニュウリョク</t>
    </rPh>
    <phoneticPr fontId="3"/>
  </si>
  <si>
    <t>無負荷回転数</t>
    <rPh sb="0" eb="3">
      <t>ムフカ</t>
    </rPh>
    <rPh sb="3" eb="6">
      <t>カイテンスウ</t>
    </rPh>
    <phoneticPr fontId="3"/>
  </si>
  <si>
    <t>停動トルク</t>
    <rPh sb="0" eb="1">
      <t>テイ</t>
    </rPh>
    <rPh sb="1" eb="2">
      <t>ドウ</t>
    </rPh>
    <phoneticPr fontId="3"/>
  </si>
  <si>
    <t>ギヤ比を入力</t>
    <rPh sb="2" eb="3">
      <t>ヒ</t>
    </rPh>
    <rPh sb="4" eb="6">
      <t>ニュウリョク</t>
    </rPh>
    <phoneticPr fontId="3"/>
  </si>
  <si>
    <t>必要トルクから回転数から求める</t>
    <rPh sb="0" eb="2">
      <t>ヒツヨウ</t>
    </rPh>
    <rPh sb="12" eb="13">
      <t>モト</t>
    </rPh>
    <phoneticPr fontId="3"/>
  </si>
  <si>
    <t>回転数（rpm）</t>
    <rPh sb="0" eb="3">
      <t>カイテンスウ</t>
    </rPh>
    <phoneticPr fontId="3"/>
  </si>
  <si>
    <t>電流（A)</t>
    <rPh sb="0" eb="2">
      <t>デンリュウ</t>
    </rPh>
    <phoneticPr fontId="3"/>
  </si>
  <si>
    <t>必要回転数からトルクを求める</t>
    <rPh sb="0" eb="2">
      <t>ヒツヨウ</t>
    </rPh>
    <rPh sb="11" eb="12">
      <t>モト</t>
    </rPh>
    <phoneticPr fontId="3"/>
  </si>
  <si>
    <t>トルク（g・cm)</t>
    <phoneticPr fontId="3"/>
  </si>
  <si>
    <t>rpm</t>
    <phoneticPr fontId="3"/>
  </si>
  <si>
    <t>g・cm</t>
    <phoneticPr fontId="3"/>
  </si>
  <si>
    <t>mA</t>
    <phoneticPr fontId="3"/>
  </si>
  <si>
    <t>(１を入力すればモータ単体の特性）</t>
    <phoneticPr fontId="3"/>
  </si>
  <si>
    <t>：１</t>
    <phoneticPr fontId="3"/>
  </si>
  <si>
    <t>トルク（g・cm)</t>
    <phoneticPr fontId="3"/>
  </si>
  <si>
    <t>回転数（rpm）</t>
    <phoneticPr fontId="3"/>
  </si>
  <si>
    <t>a=</t>
    <phoneticPr fontId="3"/>
  </si>
  <si>
    <t>b=</t>
    <phoneticPr fontId="3"/>
  </si>
  <si>
    <t>回転数（rpm）</t>
    <phoneticPr fontId="3"/>
  </si>
  <si>
    <t>a=</t>
    <phoneticPr fontId="3"/>
  </si>
  <si>
    <t>無負荷時電流</t>
    <rPh sb="0" eb="3">
      <t>ムフカ</t>
    </rPh>
    <rPh sb="3" eb="4">
      <t>ジ</t>
    </rPh>
    <rPh sb="4" eb="6">
      <t>デンリュウ</t>
    </rPh>
    <phoneticPr fontId="3"/>
  </si>
  <si>
    <t>停動トルク時電流</t>
    <rPh sb="0" eb="1">
      <t>テイ</t>
    </rPh>
    <rPh sb="1" eb="2">
      <t>ドウ</t>
    </rPh>
    <rPh sb="5" eb="6">
      <t>ジ</t>
    </rPh>
    <rPh sb="6" eb="8">
      <t>デンリュウ</t>
    </rPh>
    <phoneticPr fontId="3"/>
  </si>
  <si>
    <t>電流(A)</t>
    <rPh sb="0" eb="2">
      <t>デンリュウ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</si>
</sst>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0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7" xfId="0" applyFill="1" applyBorder="1" applyProtection="1">
      <alignment vertical="center"/>
      <protection locked="0"/>
    </xf>
    <xf numFmtId="0" fontId="0" fillId="0" borderId="8" xfId="0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2" borderId="6" xfId="0" applyFill="1" applyBorder="1" applyProtection="1">
      <alignment vertical="center"/>
      <protection locked="0"/>
    </xf>
    <xf numFmtId="0" fontId="0" fillId="0" borderId="8" xfId="0" applyFill="1" applyBorder="1" applyProtection="1">
      <alignment vertical="center"/>
    </xf>
    <xf numFmtId="0" fontId="0" fillId="0" borderId="9" xfId="0" applyFont="1" applyBorder="1">
      <alignment vertical="center"/>
    </xf>
    <xf numFmtId="0" fontId="0" fillId="2" borderId="10" xfId="0" applyFont="1" applyFill="1" applyBorder="1" applyProtection="1">
      <alignment vertical="center"/>
      <protection locked="0"/>
    </xf>
    <xf numFmtId="176" fontId="4" fillId="3" borderId="10" xfId="0" applyNumberFormat="1" applyFont="1" applyFill="1" applyBorder="1">
      <alignment vertical="center"/>
    </xf>
    <xf numFmtId="0" fontId="0" fillId="0" borderId="9" xfId="0" applyBorder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176" fontId="0" fillId="3" borderId="15" xfId="0" applyNumberFormat="1" applyFont="1" applyFill="1" applyBorder="1" applyProtection="1">
      <alignment vertical="center"/>
    </xf>
    <xf numFmtId="177" fontId="0" fillId="3" borderId="12" xfId="0" applyNumberFormat="1" applyFont="1" applyFill="1" applyBorder="1" applyProtection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1" fontId="0" fillId="3" borderId="13" xfId="0" applyNumberFormat="1" applyFill="1" applyBorder="1">
      <alignment vertical="center"/>
    </xf>
    <xf numFmtId="1" fontId="0" fillId="3" borderId="16" xfId="0" applyNumberFormat="1" applyFill="1" applyBorder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4" fillId="0" borderId="0" xfId="0" applyNumberFormat="1" applyFont="1" applyFill="1" applyBorder="1">
      <alignment vertical="center"/>
    </xf>
    <xf numFmtId="176" fontId="4" fillId="3" borderId="9" xfId="0" applyNumberFormat="1" applyFont="1" applyFill="1" applyBorder="1">
      <alignment vertical="center"/>
    </xf>
    <xf numFmtId="176" fontId="0" fillId="3" borderId="12" xfId="0" applyNumberFormat="1" applyFont="1" applyFill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marker>
            <c:symbol val="none"/>
          </c:marker>
          <c:xVal>
            <c:numRef>
              <c:f>'４点性能'!$G$22:$G$23</c:f>
              <c:numCache>
                <c:formatCode>0</c:formatCode>
                <c:ptCount val="2"/>
                <c:pt idx="0">
                  <c:v>3506.1</c:v>
                </c:pt>
                <c:pt idx="1">
                  <c:v>0</c:v>
                </c:pt>
              </c:numCache>
            </c:numRef>
          </c:xVal>
          <c:yVal>
            <c:numRef>
              <c:f>'４点性能'!$F$22:$F$23</c:f>
              <c:numCache>
                <c:formatCode>0</c:formatCode>
                <c:ptCount val="2"/>
                <c:pt idx="0">
                  <c:v>0</c:v>
                </c:pt>
                <c:pt idx="1">
                  <c:v>373.56321839080459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24128"/>
        <c:axId val="117425664"/>
      </c:scatterChart>
      <c:scatterChart>
        <c:scatterStyle val="smoothMarker"/>
        <c:varyColors val="0"/>
        <c:ser>
          <c:idx val="0"/>
          <c:order val="1"/>
          <c:marker>
            <c:symbol val="none"/>
          </c:marker>
          <c:xVal>
            <c:numRef>
              <c:f>'４点性能'!$G$22:$G$23</c:f>
              <c:numCache>
                <c:formatCode>0</c:formatCode>
                <c:ptCount val="2"/>
                <c:pt idx="0">
                  <c:v>3506.1</c:v>
                </c:pt>
                <c:pt idx="1">
                  <c:v>0</c:v>
                </c:pt>
              </c:numCache>
            </c:numRef>
          </c:xVal>
          <c:yVal>
            <c:numRef>
              <c:f>'４点性能'!$H$22:$H$23</c:f>
              <c:numCache>
                <c:formatCode>0</c:formatCode>
                <c:ptCount val="2"/>
                <c:pt idx="0">
                  <c:v>3</c:v>
                </c:pt>
                <c:pt idx="1">
                  <c:v>0.4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29760"/>
        <c:axId val="117427584"/>
      </c:scatterChart>
      <c:valAx>
        <c:axId val="1174241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17425664"/>
        <c:crosses val="autoZero"/>
        <c:crossBetween val="midCat"/>
      </c:valAx>
      <c:valAx>
        <c:axId val="1174256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en-US"/>
                  <a:t>rpm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17424128"/>
        <c:crosses val="autoZero"/>
        <c:crossBetween val="midCat"/>
      </c:valAx>
      <c:valAx>
        <c:axId val="11742758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en-US"/>
                  <a:t>A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17429760"/>
        <c:crosses val="max"/>
        <c:crossBetween val="midCat"/>
      </c:valAx>
      <c:valAx>
        <c:axId val="1174297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g</a:t>
                </a:r>
                <a:r>
                  <a:rPr lang="ja-JP" altLang="en-US"/>
                  <a:t>・</a:t>
                </a:r>
                <a:r>
                  <a:rPr lang="en-US" altLang="ja-JP"/>
                  <a:t>cm</a:t>
                </a:r>
                <a:endParaRPr lang="en-US" altLang="en-US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17427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0</xdr:rowOff>
    </xdr:from>
    <xdr:to>
      <xdr:col>10</xdr:col>
      <xdr:colOff>571500</xdr:colOff>
      <xdr:row>19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="120" zoomScaleNormal="120" workbookViewId="0">
      <selection activeCell="N11" sqref="N11"/>
    </sheetView>
  </sheetViews>
  <sheetFormatPr defaultRowHeight="13.5" x14ac:dyDescent="0.15"/>
  <cols>
    <col min="1" max="1" width="3.125" customWidth="1"/>
    <col min="2" max="2" width="16.875" customWidth="1"/>
    <col min="3" max="3" width="12.25" bestFit="1" customWidth="1"/>
    <col min="4" max="4" width="7.875" bestFit="1" customWidth="1"/>
    <col min="5" max="5" width="0.625" customWidth="1"/>
    <col min="6" max="7" width="12.25" bestFit="1" customWidth="1"/>
    <col min="8" max="8" width="8" bestFit="1" customWidth="1"/>
    <col min="9" max="9" width="15.375" customWidth="1"/>
    <col min="10" max="10" width="3.375" bestFit="1" customWidth="1"/>
    <col min="11" max="11" width="7.875" bestFit="1" customWidth="1"/>
    <col min="13" max="13" width="28.25" bestFit="1" customWidth="1"/>
    <col min="14" max="17" width="4.875" bestFit="1" customWidth="1"/>
  </cols>
  <sheetData>
    <row r="1" spans="1:18" x14ac:dyDescent="0.15">
      <c r="A1" s="1" t="s">
        <v>0</v>
      </c>
    </row>
    <row r="2" spans="1:18" x14ac:dyDescent="0.15">
      <c r="B2" s="1"/>
    </row>
    <row r="3" spans="1:18" x14ac:dyDescent="0.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8" ht="14.25" thickBot="1" x14ac:dyDescent="0.2">
      <c r="A4" s="5"/>
      <c r="B4" s="6" t="s">
        <v>2</v>
      </c>
      <c r="C4" s="7"/>
      <c r="D4" s="7"/>
      <c r="E4" s="7"/>
      <c r="F4" s="7"/>
      <c r="G4" s="7"/>
      <c r="H4" s="7"/>
      <c r="I4" s="7"/>
      <c r="J4" s="7"/>
      <c r="K4" s="8"/>
    </row>
    <row r="5" spans="1:18" ht="14.25" thickBot="1" x14ac:dyDescent="0.2">
      <c r="A5" s="5"/>
      <c r="B5" s="9" t="s">
        <v>3</v>
      </c>
      <c r="C5" s="10">
        <v>32500</v>
      </c>
      <c r="D5" s="11" t="s">
        <v>11</v>
      </c>
      <c r="E5" s="7"/>
      <c r="F5" s="7"/>
      <c r="G5" s="7"/>
      <c r="H5" s="7"/>
      <c r="I5" s="7"/>
      <c r="J5" s="7"/>
      <c r="K5" s="8"/>
    </row>
    <row r="6" spans="1:18" ht="14.25" thickBot="1" x14ac:dyDescent="0.2">
      <c r="A6" s="5"/>
      <c r="B6" s="9" t="s">
        <v>4</v>
      </c>
      <c r="C6" s="10">
        <v>40.299999999999997</v>
      </c>
      <c r="D6" s="11" t="s">
        <v>12</v>
      </c>
      <c r="E6" s="7"/>
      <c r="F6" s="7"/>
      <c r="G6" s="7"/>
      <c r="H6" s="7"/>
      <c r="I6" s="7"/>
      <c r="J6" s="7"/>
      <c r="K6" s="8"/>
    </row>
    <row r="7" spans="1:18" ht="14.25" thickBot="1" x14ac:dyDescent="0.2">
      <c r="A7" s="5"/>
      <c r="B7" s="9" t="s">
        <v>22</v>
      </c>
      <c r="C7" s="10">
        <v>400</v>
      </c>
      <c r="D7" s="11" t="s">
        <v>13</v>
      </c>
      <c r="E7" s="7"/>
      <c r="F7" s="7"/>
      <c r="G7" s="7"/>
      <c r="H7" s="7"/>
      <c r="I7" s="7"/>
      <c r="J7" s="7"/>
      <c r="K7" s="8"/>
      <c r="L7" s="7"/>
      <c r="M7" s="7"/>
      <c r="N7" s="7"/>
      <c r="O7" s="7"/>
      <c r="P7" s="7"/>
      <c r="Q7" s="7"/>
      <c r="R7" s="7"/>
    </row>
    <row r="8" spans="1:18" ht="14.25" thickBot="1" x14ac:dyDescent="0.2">
      <c r="A8" s="5"/>
      <c r="B8" s="9" t="s">
        <v>23</v>
      </c>
      <c r="C8" s="10">
        <v>3000</v>
      </c>
      <c r="D8" s="11" t="s">
        <v>13</v>
      </c>
      <c r="E8" s="7"/>
      <c r="F8" s="7"/>
      <c r="G8" s="7"/>
      <c r="H8" s="7"/>
      <c r="I8" s="7"/>
      <c r="J8" s="7"/>
      <c r="K8" s="8"/>
      <c r="L8" s="7"/>
      <c r="M8" s="7"/>
      <c r="N8" s="7"/>
      <c r="O8" s="7"/>
      <c r="P8" s="7"/>
      <c r="Q8" s="7"/>
      <c r="R8" s="7"/>
    </row>
    <row r="9" spans="1:18" x14ac:dyDescent="0.15">
      <c r="A9" s="5"/>
      <c r="B9" s="7"/>
      <c r="C9" s="7"/>
      <c r="D9" s="7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7"/>
    </row>
    <row r="10" spans="1:18" x14ac:dyDescent="0.15">
      <c r="A10" s="5"/>
      <c r="B10" s="7"/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  <c r="O10" s="7"/>
      <c r="P10" s="7"/>
      <c r="Q10" s="7"/>
      <c r="R10" s="7"/>
    </row>
    <row r="11" spans="1:18" x14ac:dyDescent="0.15">
      <c r="A11" s="5"/>
      <c r="B11" s="6" t="s">
        <v>5</v>
      </c>
      <c r="C11" s="7"/>
      <c r="D11" s="12"/>
      <c r="E11" s="12"/>
      <c r="F11" s="7"/>
      <c r="G11" s="7"/>
      <c r="H11" s="7"/>
      <c r="I11" s="7"/>
      <c r="J11" s="7"/>
      <c r="K11" s="8"/>
      <c r="L11" s="7"/>
      <c r="M11" s="7"/>
      <c r="N11" s="7"/>
      <c r="O11" s="7"/>
      <c r="P11" s="7"/>
      <c r="Q11" s="7"/>
      <c r="R11" s="7"/>
    </row>
    <row r="12" spans="1:18" ht="14.25" thickBot="1" x14ac:dyDescent="0.2">
      <c r="A12" s="5"/>
      <c r="B12" s="13" t="s">
        <v>14</v>
      </c>
      <c r="C12" s="7"/>
      <c r="D12" s="12"/>
      <c r="E12" s="12"/>
      <c r="F12" s="7"/>
      <c r="G12" s="7"/>
      <c r="H12" s="7"/>
      <c r="I12" s="7"/>
      <c r="J12" s="7"/>
      <c r="K12" s="8"/>
      <c r="L12" s="7"/>
      <c r="M12" s="7"/>
      <c r="N12" s="7"/>
      <c r="O12" s="7"/>
      <c r="P12" s="7"/>
      <c r="Q12" s="7"/>
      <c r="R12" s="7"/>
    </row>
    <row r="13" spans="1:18" ht="14.25" thickBot="1" x14ac:dyDescent="0.2">
      <c r="A13" s="5"/>
      <c r="B13" s="14">
        <v>87</v>
      </c>
      <c r="C13" s="15" t="s">
        <v>15</v>
      </c>
      <c r="D13" s="12"/>
      <c r="E13" s="12"/>
      <c r="F13" s="7"/>
      <c r="G13" s="7"/>
      <c r="H13" s="7"/>
      <c r="I13" s="7"/>
      <c r="J13" s="7"/>
      <c r="K13" s="8"/>
      <c r="L13" s="7"/>
      <c r="M13" s="7"/>
      <c r="N13" s="7"/>
      <c r="O13" s="7"/>
      <c r="P13" s="7"/>
      <c r="Q13" s="7"/>
      <c r="R13" s="7"/>
    </row>
    <row r="14" spans="1:18" x14ac:dyDescent="0.15">
      <c r="A14" s="5"/>
      <c r="B14" s="12"/>
      <c r="C14" s="12"/>
      <c r="D14" s="12"/>
      <c r="E14" s="12"/>
      <c r="F14" s="7"/>
      <c r="G14" s="7"/>
      <c r="H14" s="7"/>
      <c r="I14" s="7"/>
      <c r="J14" s="7"/>
      <c r="K14" s="8"/>
      <c r="L14" s="7"/>
      <c r="M14" s="7"/>
      <c r="N14" s="7"/>
      <c r="O14" s="7"/>
      <c r="P14" s="7"/>
      <c r="Q14" s="7"/>
      <c r="R14" s="7"/>
    </row>
    <row r="15" spans="1:18" ht="14.25" thickBot="1" x14ac:dyDescent="0.2">
      <c r="A15" s="5"/>
      <c r="B15" s="6" t="s">
        <v>6</v>
      </c>
      <c r="C15" s="12"/>
      <c r="D15" s="12"/>
      <c r="E15" s="12"/>
      <c r="F15" s="7"/>
      <c r="G15" s="7"/>
      <c r="H15" s="7"/>
      <c r="I15" s="7"/>
      <c r="J15" s="7"/>
      <c r="K15" s="8"/>
      <c r="L15" s="7"/>
      <c r="M15" s="7"/>
      <c r="N15" s="7"/>
      <c r="O15" s="7"/>
      <c r="P15" s="7"/>
      <c r="Q15" s="7"/>
      <c r="R15" s="7"/>
    </row>
    <row r="16" spans="1:18" ht="14.25" thickBot="1" x14ac:dyDescent="0.2">
      <c r="A16" s="5"/>
      <c r="B16" s="16" t="s">
        <v>16</v>
      </c>
      <c r="C16" s="16" t="s">
        <v>17</v>
      </c>
      <c r="D16" s="16" t="s">
        <v>24</v>
      </c>
      <c r="E16" s="12"/>
      <c r="F16" s="7"/>
      <c r="G16" s="7"/>
      <c r="H16" s="7"/>
      <c r="I16" s="7"/>
      <c r="J16" s="7"/>
      <c r="K16" s="8"/>
      <c r="L16" s="7"/>
      <c r="M16" s="7"/>
      <c r="N16" s="7"/>
      <c r="O16" s="7"/>
      <c r="P16" s="7"/>
      <c r="Q16" s="7"/>
      <c r="R16" s="7"/>
    </row>
    <row r="17" spans="1:18" ht="14.25" thickBot="1" x14ac:dyDescent="0.2">
      <c r="A17" s="5"/>
      <c r="B17" s="17">
        <v>1300</v>
      </c>
      <c r="C17" s="18">
        <f>K21*B17+K22</f>
        <v>235.05257011835201</v>
      </c>
      <c r="D17" s="18">
        <f>(K24*B17+K25)</f>
        <v>1.36403411197627</v>
      </c>
      <c r="E17" s="31"/>
      <c r="F17" s="7"/>
      <c r="G17" s="7"/>
      <c r="H17" s="7"/>
      <c r="I17" s="7"/>
      <c r="J17" s="7"/>
      <c r="K17" s="8"/>
      <c r="L17" s="7"/>
      <c r="M17" s="7"/>
      <c r="N17" s="29"/>
      <c r="O17" s="29"/>
      <c r="P17" s="29"/>
      <c r="Q17" s="29"/>
      <c r="R17" s="7"/>
    </row>
    <row r="18" spans="1:18" x14ac:dyDescent="0.15">
      <c r="A18" s="5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29"/>
      <c r="O18" s="29"/>
      <c r="P18" s="29"/>
      <c r="Q18" s="29"/>
      <c r="R18" s="7"/>
    </row>
    <row r="19" spans="1:18" ht="14.25" thickBot="1" x14ac:dyDescent="0.2">
      <c r="A19" s="5"/>
      <c r="B19" s="6" t="s">
        <v>9</v>
      </c>
      <c r="C19" s="12"/>
      <c r="D19" s="7"/>
      <c r="E19" s="7"/>
      <c r="F19" s="7"/>
      <c r="G19" s="7"/>
      <c r="H19" s="7"/>
      <c r="I19" s="7"/>
      <c r="J19" s="7"/>
      <c r="K19" s="8"/>
      <c r="L19" s="7"/>
      <c r="M19" s="7"/>
      <c r="N19" s="29"/>
      <c r="O19" s="29"/>
      <c r="P19" s="29"/>
      <c r="Q19" s="29"/>
      <c r="R19" s="7"/>
    </row>
    <row r="20" spans="1:18" ht="14.25" thickBot="1" x14ac:dyDescent="0.2">
      <c r="A20" s="5"/>
      <c r="B20" s="16" t="s">
        <v>20</v>
      </c>
      <c r="C20" s="16" t="s">
        <v>10</v>
      </c>
      <c r="D20" s="16" t="s">
        <v>24</v>
      </c>
      <c r="E20" s="12"/>
      <c r="F20" s="7"/>
      <c r="G20" s="7"/>
      <c r="H20" s="7"/>
      <c r="I20" s="7"/>
      <c r="J20" s="7"/>
      <c r="K20" s="8"/>
      <c r="L20" s="7"/>
      <c r="M20" s="7"/>
      <c r="N20" s="30"/>
      <c r="O20" s="30"/>
      <c r="P20" s="30"/>
      <c r="Q20" s="30"/>
      <c r="R20" s="7"/>
    </row>
    <row r="21" spans="1:18" ht="14.25" thickBot="1" x14ac:dyDescent="0.2">
      <c r="A21" s="5"/>
      <c r="B21" s="17">
        <v>0</v>
      </c>
      <c r="C21" s="18">
        <f>(B21-K22)/K21</f>
        <v>3506.1</v>
      </c>
      <c r="D21" s="32">
        <f>(K24*C21+K25)</f>
        <v>3</v>
      </c>
      <c r="E21" s="31"/>
      <c r="F21" s="19" t="s">
        <v>7</v>
      </c>
      <c r="G21" s="19" t="s">
        <v>16</v>
      </c>
      <c r="H21" s="19" t="s">
        <v>8</v>
      </c>
      <c r="I21" s="7"/>
      <c r="J21" s="20" t="s">
        <v>18</v>
      </c>
      <c r="K21" s="33">
        <f>SLOPE(F22:F23,G22:G23)</f>
        <v>-0.10654665251727122</v>
      </c>
      <c r="L21" s="7"/>
      <c r="M21" s="7"/>
      <c r="N21" s="7"/>
      <c r="O21" s="7"/>
      <c r="P21" s="7"/>
      <c r="Q21" s="7"/>
      <c r="R21" s="7"/>
    </row>
    <row r="22" spans="1:18" ht="14.25" thickBot="1" x14ac:dyDescent="0.2">
      <c r="A22" s="5"/>
      <c r="B22" s="7"/>
      <c r="C22" s="7"/>
      <c r="D22" s="7"/>
      <c r="E22" s="7"/>
      <c r="F22" s="27">
        <v>0</v>
      </c>
      <c r="G22" s="27">
        <f>C6*B13</f>
        <v>3506.1</v>
      </c>
      <c r="H22" s="27">
        <f>C8/1000</f>
        <v>3</v>
      </c>
      <c r="I22" s="7"/>
      <c r="J22" s="21" t="s">
        <v>19</v>
      </c>
      <c r="K22" s="22">
        <f>C5/B13</f>
        <v>373.56321839080459</v>
      </c>
    </row>
    <row r="23" spans="1:18" ht="14.25" thickBot="1" x14ac:dyDescent="0.2">
      <c r="A23" s="5"/>
      <c r="B23" s="7"/>
      <c r="C23" s="7"/>
      <c r="D23" s="7"/>
      <c r="E23" s="7"/>
      <c r="F23" s="28">
        <f>C5/B13</f>
        <v>373.56321839080459</v>
      </c>
      <c r="G23" s="28">
        <v>0</v>
      </c>
      <c r="H23" s="28">
        <f>C7/1000</f>
        <v>0.4</v>
      </c>
      <c r="I23" s="7"/>
      <c r="J23" s="7"/>
      <c r="K23" s="8"/>
    </row>
    <row r="24" spans="1:18" ht="14.25" thickBot="1" x14ac:dyDescent="0.2">
      <c r="A24" s="5"/>
      <c r="B24" s="7"/>
      <c r="C24" s="7"/>
      <c r="D24" s="7"/>
      <c r="E24" s="7"/>
      <c r="F24" s="7"/>
      <c r="G24" s="7"/>
      <c r="H24" s="7"/>
      <c r="I24" s="7"/>
      <c r="J24" s="20" t="s">
        <v>21</v>
      </c>
      <c r="K24" s="23">
        <f>SLOPE(H22:H23,G22:G23)</f>
        <v>7.415647015202077E-4</v>
      </c>
    </row>
    <row r="25" spans="1:18" ht="14.25" thickBot="1" x14ac:dyDescent="0.2">
      <c r="A25" s="5"/>
      <c r="B25" s="7"/>
      <c r="C25" s="7"/>
      <c r="D25" s="7"/>
      <c r="E25" s="7"/>
      <c r="F25" s="13"/>
      <c r="G25" s="7"/>
      <c r="H25" s="7"/>
      <c r="I25" s="7"/>
      <c r="J25" s="21" t="s">
        <v>19</v>
      </c>
      <c r="K25" s="22">
        <f>C7/1000</f>
        <v>0.4</v>
      </c>
    </row>
    <row r="26" spans="1:18" x14ac:dyDescent="0.1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6"/>
    </row>
  </sheetData>
  <phoneticPr fontId="1"/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４点性能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KAME</cp:lastModifiedBy>
  <cp:lastPrinted>2015-10-09T15:52:34Z</cp:lastPrinted>
  <dcterms:created xsi:type="dcterms:W3CDTF">2015-10-09T14:03:28Z</dcterms:created>
  <dcterms:modified xsi:type="dcterms:W3CDTF">2015-10-09T16:22:20Z</dcterms:modified>
</cp:coreProperties>
</file>